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24855" windowHeight="11505"/>
  </bookViews>
  <sheets>
    <sheet name="моя машина" sheetId="2" r:id="rId1"/>
  </sheets>
  <calcPr calcId="125725"/>
</workbook>
</file>

<file path=xl/calcChain.xml><?xml version="1.0" encoding="utf-8"?>
<calcChain xmlns="http://schemas.openxmlformats.org/spreadsheetml/2006/main">
  <c r="E8" i="2"/>
  <c r="E7"/>
  <c r="E6"/>
  <c r="E5"/>
  <c r="E4"/>
  <c r="F4" s="1"/>
  <c r="E3"/>
  <c r="B238"/>
  <c r="E16"/>
  <c r="E14"/>
  <c r="E11"/>
  <c r="E10"/>
  <c r="E9"/>
  <c r="C6"/>
  <c r="D6" s="1"/>
  <c r="C3" l="1"/>
  <c r="D3" s="1"/>
  <c r="F6"/>
  <c r="C16" s="1"/>
  <c r="C5"/>
  <c r="D5" s="1"/>
  <c r="C7"/>
  <c r="D7" s="1"/>
  <c r="C9"/>
  <c r="D9" s="1"/>
  <c r="C11"/>
  <c r="D11" s="1"/>
  <c r="C8"/>
  <c r="D8" s="1"/>
  <c r="C10"/>
  <c r="D10" s="1"/>
  <c r="C14"/>
  <c r="D14" s="1"/>
  <c r="C4"/>
  <c r="D4" s="1"/>
  <c r="F14"/>
  <c r="F16"/>
  <c r="E17"/>
  <c r="E12"/>
  <c r="C12" s="1"/>
  <c r="D12" s="1"/>
  <c r="D16" l="1"/>
  <c r="D17" s="1"/>
  <c r="C17"/>
  <c r="F17"/>
</calcChain>
</file>

<file path=xl/sharedStrings.xml><?xml version="1.0" encoding="utf-8"?>
<sst xmlns="http://schemas.openxmlformats.org/spreadsheetml/2006/main" count="41" uniqueCount="37">
  <si>
    <t>расходы по категориям</t>
  </si>
  <si>
    <t>в день</t>
  </si>
  <si>
    <t>в месяц</t>
  </si>
  <si>
    <t>всего</t>
  </si>
  <si>
    <t>показатель</t>
  </si>
  <si>
    <t>Инструкции:</t>
  </si>
  <si>
    <t>пробег</t>
  </si>
  <si>
    <t>бензин, л</t>
  </si>
  <si>
    <t>бензин</t>
  </si>
  <si>
    <t>парковка</t>
  </si>
  <si>
    <t>мойка</t>
  </si>
  <si>
    <t>сборы</t>
  </si>
  <si>
    <t>расходники</t>
  </si>
  <si>
    <t>ремонт</t>
  </si>
  <si>
    <t>прочее</t>
  </si>
  <si>
    <t>итого</t>
  </si>
  <si>
    <t>цена покупки:</t>
  </si>
  <si>
    <t>цена продажи:</t>
  </si>
  <si>
    <t>потеря стоим</t>
  </si>
  <si>
    <t>все вместе</t>
  </si>
  <si>
    <t>дата</t>
  </si>
  <si>
    <t>что</t>
  </si>
  <si>
    <t>литров</t>
  </si>
  <si>
    <t>почем</t>
  </si>
  <si>
    <t>покупка машины</t>
  </si>
  <si>
    <t>сборы: страховка</t>
  </si>
  <si>
    <t>сборы: оформление в ГАИ</t>
  </si>
  <si>
    <t>бензин - 95й на заправке около автосалона</t>
  </si>
  <si>
    <t>мойка на углу</t>
  </si>
  <si>
    <t>парковка подземная в ТЦ</t>
  </si>
  <si>
    <t>штраф за парковку</t>
  </si>
  <si>
    <t>штраф</t>
  </si>
  <si>
    <t>ремонт колеса</t>
  </si>
  <si>
    <t>бензин - 95й около работы</t>
  </si>
  <si>
    <t>расходники - незамерзайка</t>
  </si>
  <si>
    <t>бензин - 95й на трассе</t>
  </si>
  <si>
    <r>
      <t xml:space="preserve">При заполнении расходов на машину, пишите дату, пробег, стоимость и пояснения в соответствующие столбцы.
В столбце пояснений - первое слово должно быть нащванием группы расходов. Т.е. - "бензин", "расходники", "парковка" и т.п.
Данные по расходу бензина на км можно оценивать через 5-6 заправок.
Названия группы расходов можно менять.
По всем вопросам обращайтесь: sk___@mail.ru
</t>
    </r>
    <r>
      <rPr>
        <sz val="6"/>
        <rFont val="Arial Cyr"/>
        <charset val="204"/>
      </rPr>
      <t>Версия 1</t>
    </r>
  </si>
</sst>
</file>

<file path=xl/styles.xml><?xml version="1.0" encoding="utf-8"?>
<styleSheet xmlns="http://schemas.openxmlformats.org/spreadsheetml/2006/main">
  <numFmts count="6">
    <numFmt numFmtId="164" formatCode="#,##0&quot;р.&quot;"/>
    <numFmt numFmtId="165" formatCode="0&quot; км&quot;"/>
    <numFmt numFmtId="166" formatCode="#,##0&quot; л.&quot;"/>
    <numFmt numFmtId="167" formatCode="#,##0.0&quot; л на 100км&quot;"/>
    <numFmt numFmtId="168" formatCode="&quot;дней: &quot;#,##0"/>
    <numFmt numFmtId="169" formatCode="#,##0.0&quot;р.&quot;&quot; на км&quot;\ "/>
  </numFmts>
  <fonts count="4">
    <font>
      <sz val="10"/>
      <name val="Arial Cyr"/>
      <charset val="204"/>
    </font>
    <font>
      <sz val="10"/>
      <color theme="5"/>
      <name val="Arial Cyr"/>
      <charset val="204"/>
    </font>
    <font>
      <b/>
      <sz val="10"/>
      <name val="Arial Cyr"/>
      <charset val="204"/>
    </font>
    <font>
      <sz val="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ill="1" applyBorder="1" applyAlignment="1"/>
    <xf numFmtId="164" fontId="0" fillId="0" borderId="0" xfId="0" applyNumberFormat="1"/>
    <xf numFmtId="0" fontId="1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0" fillId="0" borderId="3" xfId="0" applyFont="1" applyFill="1" applyBorder="1" applyAlignment="1"/>
    <xf numFmtId="165" fontId="0" fillId="0" borderId="3" xfId="0" applyNumberFormat="1" applyBorder="1"/>
    <xf numFmtId="165" fontId="2" fillId="0" borderId="3" xfId="0" applyNumberFormat="1" applyFont="1" applyBorder="1"/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166" fontId="0" fillId="0" borderId="3" xfId="0" applyNumberFormat="1" applyBorder="1"/>
    <xf numFmtId="167" fontId="2" fillId="0" borderId="3" xfId="0" applyNumberFormat="1" applyFon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3" xfId="0" applyNumberFormat="1" applyBorder="1"/>
    <xf numFmtId="0" fontId="0" fillId="0" borderId="3" xfId="0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5" fontId="0" fillId="0" borderId="0" xfId="0" applyNumberFormat="1"/>
    <xf numFmtId="0" fontId="2" fillId="0" borderId="3" xfId="0" applyFont="1" applyBorder="1"/>
    <xf numFmtId="164" fontId="2" fillId="0" borderId="3" xfId="0" applyNumberFormat="1" applyFont="1" applyBorder="1"/>
    <xf numFmtId="169" fontId="2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7" fontId="0" fillId="0" borderId="0" xfId="0" applyNumberFormat="1"/>
    <xf numFmtId="14" fontId="0" fillId="0" borderId="0" xfId="0" applyNumberFormat="1"/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0499989501312336"/>
          <c:y val="3.9032202193000055E-2"/>
          <c:w val="0.76866687664045308"/>
          <c:h val="0.96096779780699959"/>
        </c:manualLayout>
      </c:layout>
      <c:pieChart>
        <c:varyColors val="1"/>
        <c:ser>
          <c:idx val="0"/>
          <c:order val="0"/>
          <c:tx>
            <c:strRef>
              <c:f>'моя машина'!$B$5:$B$12</c:f>
              <c:strCache>
                <c:ptCount val="1"/>
                <c:pt idx="0">
                  <c:v>бензин парковка мойка сборы штраф расходники ремонт прочее</c:v>
                </c:pt>
              </c:strCache>
            </c:strRef>
          </c:tx>
          <c:dLbls>
            <c:dLblPos val="bestFit"/>
            <c:showLegendKey val="1"/>
            <c:showCatName val="1"/>
            <c:showPercent val="1"/>
            <c:showLeaderLines val="1"/>
          </c:dLbls>
          <c:cat>
            <c:strRef>
              <c:f>'моя машина'!$B$5:$B$12</c:f>
              <c:strCache>
                <c:ptCount val="8"/>
                <c:pt idx="0">
                  <c:v>бензин</c:v>
                </c:pt>
                <c:pt idx="1">
                  <c:v>парковка</c:v>
                </c:pt>
                <c:pt idx="2">
                  <c:v>мойка</c:v>
                </c:pt>
                <c:pt idx="3">
                  <c:v>сборы</c:v>
                </c:pt>
                <c:pt idx="4">
                  <c:v>штраф</c:v>
                </c:pt>
                <c:pt idx="5">
                  <c:v>расходники</c:v>
                </c:pt>
                <c:pt idx="6">
                  <c:v>ремонт</c:v>
                </c:pt>
                <c:pt idx="7">
                  <c:v>прочее</c:v>
                </c:pt>
              </c:strCache>
            </c:strRef>
          </c:cat>
          <c:val>
            <c:numRef>
              <c:f>'моя машина'!$E$5:$E$12</c:f>
              <c:numCache>
                <c:formatCode>#,##0"р."</c:formatCode>
                <c:ptCount val="8"/>
                <c:pt idx="0">
                  <c:v>4000</c:v>
                </c:pt>
                <c:pt idx="1">
                  <c:v>40</c:v>
                </c:pt>
                <c:pt idx="2">
                  <c:v>800</c:v>
                </c:pt>
                <c:pt idx="3">
                  <c:v>5000</c:v>
                </c:pt>
                <c:pt idx="4">
                  <c:v>1500</c:v>
                </c:pt>
                <c:pt idx="5">
                  <c:v>200</c:v>
                </c:pt>
                <c:pt idx="6">
                  <c:v>300</c:v>
                </c:pt>
                <c:pt idx="7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0</xdr:row>
      <xdr:rowOff>28575</xdr:rowOff>
    </xdr:from>
    <xdr:to>
      <xdr:col>10</xdr:col>
      <xdr:colOff>561974</xdr:colOff>
      <xdr:row>16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8"/>
  <sheetViews>
    <sheetView tabSelected="1" workbookViewId="0">
      <pane ySplit="18" topLeftCell="A19" activePane="bottomLeft" state="frozen"/>
      <selection pane="bottomLeft" activeCell="J38" sqref="J38"/>
    </sheetView>
  </sheetViews>
  <sheetFormatPr defaultRowHeight="12.75" outlineLevelRow="1"/>
  <cols>
    <col min="1" max="1" width="2.7109375" customWidth="1"/>
    <col min="2" max="2" width="11" bestFit="1" customWidth="1"/>
    <col min="3" max="3" width="13.42578125" style="23" customWidth="1"/>
    <col min="4" max="4" width="18.42578125" customWidth="1"/>
    <col min="5" max="5" width="17" customWidth="1"/>
    <col min="6" max="6" width="17.5703125" customWidth="1"/>
    <col min="7" max="7" width="13.28515625" customWidth="1"/>
    <col min="8" max="8" width="9.140625" bestFit="1" customWidth="1"/>
    <col min="9" max="9" width="14.5703125" style="4" bestFit="1" customWidth="1"/>
    <col min="10" max="10" width="12.85546875" customWidth="1"/>
    <col min="12" max="12" width="9.140625" bestFit="1" customWidth="1"/>
    <col min="13" max="13" width="7.85546875" style="4" bestFit="1" customWidth="1"/>
    <col min="14" max="14" width="14.5703125" bestFit="1" customWidth="1"/>
    <col min="15" max="15" width="15.140625" bestFit="1" customWidth="1"/>
    <col min="16" max="16" width="13.5703125" bestFit="1" customWidth="1"/>
  </cols>
  <sheetData>
    <row r="1" spans="2:15">
      <c r="B1" s="1" t="s">
        <v>0</v>
      </c>
      <c r="C1" s="2"/>
      <c r="D1" s="2"/>
      <c r="E1" s="2"/>
      <c r="F1" s="2"/>
      <c r="G1" s="3"/>
      <c r="H1" s="3"/>
      <c r="I1" s="3"/>
    </row>
    <row r="2" spans="2:15">
      <c r="B2" s="5"/>
      <c r="C2" s="6" t="s">
        <v>1</v>
      </c>
      <c r="D2" s="6" t="s">
        <v>2</v>
      </c>
      <c r="E2" s="6" t="s">
        <v>3</v>
      </c>
      <c r="F2" s="6" t="s">
        <v>4</v>
      </c>
      <c r="G2" s="7"/>
      <c r="H2" s="7"/>
      <c r="I2" s="7"/>
      <c r="L2" s="8" t="s">
        <v>5</v>
      </c>
    </row>
    <row r="3" spans="2:15">
      <c r="B3" s="9" t="s">
        <v>6</v>
      </c>
      <c r="C3" s="10">
        <f ca="1">E3/(MAX(B$19:B$1048576)-B21)</f>
        <v>28.975609756097562</v>
      </c>
      <c r="D3" s="10">
        <f t="shared" ref="D3:D12" ca="1" si="0">C3*365/12</f>
        <v>881.34146341463418</v>
      </c>
      <c r="E3" s="11">
        <f>(MAX(C$19:C$1048576)-MIN(C$19:C$1048576))</f>
        <v>1188</v>
      </c>
      <c r="F3" s="12"/>
      <c r="G3" s="7"/>
      <c r="H3" s="7"/>
      <c r="I3" s="7"/>
      <c r="L3" s="13" t="s">
        <v>36</v>
      </c>
      <c r="M3" s="13"/>
      <c r="N3" s="13"/>
      <c r="O3" s="13"/>
    </row>
    <row r="4" spans="2:15">
      <c r="B4" s="14" t="s">
        <v>7</v>
      </c>
      <c r="C4" s="15">
        <f ca="1">E4/(MAX(B$19:B$1048576)-B21)</f>
        <v>2.9268292682926829</v>
      </c>
      <c r="D4" s="15">
        <f t="shared" ca="1" si="0"/>
        <v>89.024390243902431</v>
      </c>
      <c r="E4" s="15">
        <f>SUMIF(D$19:D$1048576,"*"&amp;B5&amp;"*",H$19:H$1048576)</f>
        <v>120</v>
      </c>
      <c r="F4" s="16">
        <f>E4/(MAX(C$19:C$1048576)-MIN(C$19:C$1048576))*100</f>
        <v>10.1010101010101</v>
      </c>
      <c r="G4" s="17"/>
      <c r="H4" s="18"/>
      <c r="I4" s="19"/>
      <c r="L4" s="13"/>
      <c r="M4" s="13"/>
      <c r="N4" s="13"/>
      <c r="O4" s="13"/>
    </row>
    <row r="5" spans="2:15">
      <c r="B5" s="14" t="s">
        <v>8</v>
      </c>
      <c r="C5" s="20">
        <f ca="1">E5/(MAX(B$19:B$1048576)-B21)</f>
        <v>97.560975609756099</v>
      </c>
      <c r="D5" s="20">
        <f t="shared" ca="1" si="0"/>
        <v>2967.479674796748</v>
      </c>
      <c r="E5" s="20">
        <f>SUMIF(D$19:D$1048576,"*"&amp;B5&amp;"*",I$19:I$1048576)</f>
        <v>4000</v>
      </c>
      <c r="F5" s="21"/>
      <c r="G5" s="17"/>
      <c r="H5" s="18"/>
      <c r="I5" s="19"/>
      <c r="L5" s="13"/>
      <c r="M5" s="13"/>
      <c r="N5" s="13"/>
      <c r="O5" s="13"/>
    </row>
    <row r="6" spans="2:15">
      <c r="B6" s="14" t="s">
        <v>9</v>
      </c>
      <c r="C6" s="20">
        <f ca="1">E6/(MAX(B$19:B$1048576)-B21)</f>
        <v>0.97560975609756095</v>
      </c>
      <c r="D6" s="20">
        <f t="shared" ca="1" si="0"/>
        <v>29.674796747967477</v>
      </c>
      <c r="E6" s="20">
        <f>SUMIF(D$19:D$1048576,"*"&amp;B6&amp;"*",I$19:I$1048576)</f>
        <v>40</v>
      </c>
      <c r="F6" s="22">
        <f ca="1">MAX(B$19:B$1048576)-MIN(B$19:B$1048576)</f>
        <v>41</v>
      </c>
      <c r="G6" s="17"/>
      <c r="H6" s="17"/>
      <c r="I6" s="19"/>
      <c r="L6" s="13"/>
      <c r="M6" s="13"/>
      <c r="N6" s="13"/>
      <c r="O6" s="13"/>
    </row>
    <row r="7" spans="2:15">
      <c r="B7" s="14" t="s">
        <v>10</v>
      </c>
      <c r="C7" s="20">
        <f ca="1">E7/(MAX(B$19:B$1048576)-B21)</f>
        <v>19.512195121951219</v>
      </c>
      <c r="D7" s="20">
        <f t="shared" ca="1" si="0"/>
        <v>593.4959349593496</v>
      </c>
      <c r="E7" s="20">
        <f>SUMIF(D$19:D$1048576,"*"&amp;B7&amp;"*",I$19:I$1048576)</f>
        <v>800</v>
      </c>
      <c r="F7" s="21"/>
      <c r="G7" s="23"/>
      <c r="L7" s="13"/>
      <c r="M7" s="13"/>
      <c r="N7" s="13"/>
      <c r="O7" s="13"/>
    </row>
    <row r="8" spans="2:15">
      <c r="B8" s="14" t="s">
        <v>11</v>
      </c>
      <c r="C8" s="20">
        <f ca="1">E8/(MAX(B$19:B$1048576)-B21)</f>
        <v>121.95121951219512</v>
      </c>
      <c r="D8" s="20">
        <f t="shared" ca="1" si="0"/>
        <v>3709.3495934959351</v>
      </c>
      <c r="E8" s="20">
        <f>SUMIF(D$19:D$1048576,"*"&amp;B8&amp;"*",I$19:I$1048576)</f>
        <v>5000</v>
      </c>
      <c r="F8" s="21"/>
      <c r="G8" s="23"/>
      <c r="L8" s="13"/>
      <c r="M8" s="13"/>
      <c r="N8" s="13"/>
      <c r="O8" s="13"/>
    </row>
    <row r="9" spans="2:15">
      <c r="B9" s="14" t="s">
        <v>31</v>
      </c>
      <c r="C9" s="20">
        <f ca="1">E9/(MAX(B$19:B$1048576)-B21)</f>
        <v>36.585365853658537</v>
      </c>
      <c r="D9" s="20">
        <f t="shared" ca="1" si="0"/>
        <v>1112.8048780487804</v>
      </c>
      <c r="E9" s="20">
        <f>SUMIF(D$19:D$1048576,"*"&amp;B9&amp;"*",I$19:I$1048576)</f>
        <v>1500</v>
      </c>
      <c r="F9" s="21"/>
      <c r="G9" s="23"/>
      <c r="L9" s="13"/>
      <c r="M9" s="13"/>
      <c r="N9" s="13"/>
      <c r="O9" s="13"/>
    </row>
    <row r="10" spans="2:15">
      <c r="B10" s="14" t="s">
        <v>12</v>
      </c>
      <c r="C10" s="20">
        <f ca="1">E10/(MAX(B$19:B$1048576)-B21)</f>
        <v>4.8780487804878048</v>
      </c>
      <c r="D10" s="20">
        <f t="shared" ca="1" si="0"/>
        <v>148.3739837398374</v>
      </c>
      <c r="E10" s="20">
        <f>SUMIF(D$19:D$1048576,"*"&amp;B10&amp;"*",I$19:I$1048576)</f>
        <v>200</v>
      </c>
      <c r="F10" s="21"/>
      <c r="G10" s="23"/>
      <c r="L10" s="13"/>
      <c r="M10" s="13"/>
      <c r="N10" s="13"/>
      <c r="O10" s="13"/>
    </row>
    <row r="11" spans="2:15">
      <c r="B11" s="14" t="s">
        <v>13</v>
      </c>
      <c r="C11" s="20">
        <f ca="1">E11/(MAX(B$19:B$1048576)-B21)</f>
        <v>7.3170731707317076</v>
      </c>
      <c r="D11" s="20">
        <f t="shared" ca="1" si="0"/>
        <v>222.56097560975613</v>
      </c>
      <c r="E11" s="20">
        <f>SUMIF(D$19:D$1048576,"*"&amp;B11&amp;"*",I$19:I$1048576)</f>
        <v>300</v>
      </c>
      <c r="F11" s="21"/>
      <c r="G11" s="23"/>
      <c r="L11" s="13"/>
      <c r="M11" s="13"/>
      <c r="N11" s="13"/>
      <c r="O11" s="13"/>
    </row>
    <row r="12" spans="2:15">
      <c r="B12" s="14" t="s">
        <v>14</v>
      </c>
      <c r="C12" s="20">
        <f ca="1">E12/(MAX(B$19:B$1048576)-B21)</f>
        <v>0</v>
      </c>
      <c r="D12" s="20">
        <f t="shared" ca="1" si="0"/>
        <v>0</v>
      </c>
      <c r="E12" s="20">
        <f>E14-SUM(E5:E11)</f>
        <v>0</v>
      </c>
      <c r="F12" s="21"/>
      <c r="G12" s="23"/>
      <c r="L12" s="13"/>
      <c r="M12" s="13"/>
      <c r="N12" s="13"/>
      <c r="O12" s="13"/>
    </row>
    <row r="13" spans="2:15">
      <c r="B13" s="14"/>
      <c r="C13" s="20"/>
      <c r="D13" s="20"/>
      <c r="E13" s="20"/>
      <c r="F13" s="21"/>
      <c r="G13" s="23"/>
      <c r="L13" s="13"/>
      <c r="M13" s="13"/>
      <c r="N13" s="13"/>
      <c r="O13" s="13"/>
    </row>
    <row r="14" spans="2:15">
      <c r="B14" s="24" t="s">
        <v>15</v>
      </c>
      <c r="C14" s="25">
        <f ca="1">(SUM(I$19:I$1048576))/(MAX(B$19:B$1048576)-B21)</f>
        <v>288.78048780487802</v>
      </c>
      <c r="D14" s="25">
        <f ca="1">C14*365/12</f>
        <v>8783.7398373983724</v>
      </c>
      <c r="E14" s="25">
        <f>(SUM(I$19:I$1048576))</f>
        <v>11840</v>
      </c>
      <c r="F14" s="26">
        <f>E14/E3</f>
        <v>9.9663299663299671</v>
      </c>
      <c r="G14" s="23"/>
      <c r="L14" s="13"/>
      <c r="M14" s="13"/>
      <c r="N14" s="13"/>
      <c r="O14" s="13"/>
    </row>
    <row r="15" spans="2:15" outlineLevel="1">
      <c r="B15" s="27" t="s">
        <v>16</v>
      </c>
      <c r="C15" s="27"/>
      <c r="D15" s="25">
        <v>500000</v>
      </c>
      <c r="E15" s="28" t="s">
        <v>17</v>
      </c>
      <c r="F15" s="29">
        <v>500000</v>
      </c>
      <c r="G15" s="23"/>
      <c r="L15" s="13"/>
      <c r="M15" s="13"/>
      <c r="N15" s="13"/>
      <c r="O15" s="13"/>
    </row>
    <row r="16" spans="2:15" outlineLevel="1">
      <c r="B16" s="17" t="s">
        <v>18</v>
      </c>
      <c r="C16" s="4">
        <f ca="1">(D15-F15)/F6</f>
        <v>0</v>
      </c>
      <c r="D16" s="4">
        <f ca="1">C16*365/12</f>
        <v>0</v>
      </c>
      <c r="E16" s="4">
        <f>D15-F15</f>
        <v>0</v>
      </c>
      <c r="F16" s="26">
        <f>E16/E3</f>
        <v>0</v>
      </c>
      <c r="G16" s="23"/>
      <c r="L16" s="13"/>
      <c r="M16" s="13"/>
      <c r="N16" s="13"/>
      <c r="O16" s="13"/>
    </row>
    <row r="17" spans="2:16" outlineLevel="1">
      <c r="B17" s="17" t="s">
        <v>19</v>
      </c>
      <c r="C17" s="4">
        <f ca="1">C14+C16</f>
        <v>288.78048780487802</v>
      </c>
      <c r="D17" s="4">
        <f ca="1">D14+D16</f>
        <v>8783.7398373983724</v>
      </c>
      <c r="E17" s="4">
        <f>E14+E16</f>
        <v>11840</v>
      </c>
      <c r="F17" s="26">
        <f>F14+F16</f>
        <v>9.9663299663299671</v>
      </c>
      <c r="G17" s="4"/>
      <c r="L17" s="13"/>
      <c r="M17" s="13"/>
      <c r="N17" s="13"/>
      <c r="O17" s="13"/>
    </row>
    <row r="18" spans="2:16">
      <c r="B18" s="30" t="s">
        <v>20</v>
      </c>
      <c r="C18" s="31" t="s">
        <v>6</v>
      </c>
      <c r="D18" s="32" t="s">
        <v>21</v>
      </c>
      <c r="E18" s="33"/>
      <c r="F18" s="33"/>
      <c r="G18" s="34"/>
      <c r="H18" s="30" t="s">
        <v>22</v>
      </c>
      <c r="I18" s="35" t="s">
        <v>23</v>
      </c>
      <c r="P18" s="36"/>
    </row>
    <row r="19" spans="2:16">
      <c r="B19" s="37">
        <v>41579</v>
      </c>
      <c r="C19" s="23">
        <v>12</v>
      </c>
      <c r="D19" s="38" t="s">
        <v>24</v>
      </c>
      <c r="E19" s="38"/>
      <c r="F19" s="38"/>
      <c r="G19" s="38"/>
    </row>
    <row r="20" spans="2:16">
      <c r="B20" s="37">
        <v>41579</v>
      </c>
      <c r="D20" s="39" t="s">
        <v>26</v>
      </c>
      <c r="E20" s="39"/>
      <c r="F20" s="39"/>
      <c r="G20" s="39"/>
      <c r="I20" s="4">
        <v>3000</v>
      </c>
    </row>
    <row r="21" spans="2:16">
      <c r="B21" s="37">
        <v>41579</v>
      </c>
      <c r="D21" s="39" t="s">
        <v>25</v>
      </c>
      <c r="E21" s="39"/>
      <c r="F21" s="39"/>
      <c r="G21" s="39"/>
      <c r="I21" s="4">
        <v>2000</v>
      </c>
    </row>
    <row r="22" spans="2:16">
      <c r="B22" s="37">
        <v>41579</v>
      </c>
      <c r="D22" s="39" t="s">
        <v>27</v>
      </c>
      <c r="E22" s="39"/>
      <c r="F22" s="39"/>
      <c r="G22" s="39"/>
      <c r="H22">
        <v>30</v>
      </c>
      <c r="I22" s="4">
        <v>1000</v>
      </c>
    </row>
    <row r="23" spans="2:16">
      <c r="B23" s="37">
        <v>41581</v>
      </c>
      <c r="D23" s="39" t="s">
        <v>28</v>
      </c>
      <c r="E23" s="39"/>
      <c r="F23" s="39"/>
      <c r="G23" s="39"/>
      <c r="I23" s="4">
        <v>400</v>
      </c>
    </row>
    <row r="24" spans="2:16">
      <c r="B24" s="37">
        <v>41581</v>
      </c>
      <c r="D24" s="40" t="s">
        <v>29</v>
      </c>
      <c r="E24" s="40"/>
      <c r="F24" s="40"/>
      <c r="G24" s="40"/>
      <c r="I24" s="4">
        <v>20</v>
      </c>
    </row>
    <row r="25" spans="2:16">
      <c r="B25" s="37">
        <v>41583</v>
      </c>
      <c r="D25" s="40" t="s">
        <v>30</v>
      </c>
      <c r="E25" s="40"/>
      <c r="F25" s="40"/>
      <c r="G25" s="40"/>
      <c r="H25" s="41"/>
      <c r="I25" s="4">
        <v>1500</v>
      </c>
    </row>
    <row r="26" spans="2:16">
      <c r="B26" s="37">
        <v>41583</v>
      </c>
      <c r="D26" s="40" t="s">
        <v>32</v>
      </c>
      <c r="E26" s="40"/>
      <c r="F26" s="40"/>
      <c r="G26" s="40"/>
      <c r="H26" s="41"/>
      <c r="I26" s="4">
        <v>300</v>
      </c>
    </row>
    <row r="27" spans="2:16">
      <c r="B27" s="37">
        <v>41584</v>
      </c>
      <c r="C27" s="23">
        <v>250</v>
      </c>
      <c r="D27" s="39" t="s">
        <v>33</v>
      </c>
      <c r="E27" s="39"/>
      <c r="F27" s="39"/>
      <c r="G27" s="39"/>
      <c r="H27" s="41">
        <v>30</v>
      </c>
      <c r="I27" s="4">
        <v>1000</v>
      </c>
    </row>
    <row r="28" spans="2:16">
      <c r="B28" s="37">
        <v>41586</v>
      </c>
      <c r="D28" s="40" t="s">
        <v>34</v>
      </c>
      <c r="E28" s="40"/>
      <c r="F28" s="40"/>
      <c r="G28" s="40"/>
      <c r="I28" s="4">
        <v>200</v>
      </c>
    </row>
    <row r="29" spans="2:16">
      <c r="B29" s="37">
        <v>41593</v>
      </c>
      <c r="D29" s="40" t="s">
        <v>29</v>
      </c>
      <c r="E29" s="40"/>
      <c r="F29" s="40"/>
      <c r="G29" s="40"/>
      <c r="H29" s="41"/>
      <c r="I29" s="4">
        <v>20</v>
      </c>
    </row>
    <row r="30" spans="2:16">
      <c r="B30" s="37">
        <v>41598</v>
      </c>
      <c r="C30" s="23">
        <v>500</v>
      </c>
      <c r="D30" s="39" t="s">
        <v>35</v>
      </c>
      <c r="E30" s="39"/>
      <c r="F30" s="39"/>
      <c r="G30" s="39"/>
      <c r="H30" s="41">
        <v>30</v>
      </c>
      <c r="I30" s="4">
        <v>1000</v>
      </c>
    </row>
    <row r="31" spans="2:16">
      <c r="B31" s="37">
        <v>41603</v>
      </c>
      <c r="C31" s="23">
        <v>850</v>
      </c>
      <c r="D31" s="39" t="s">
        <v>35</v>
      </c>
      <c r="E31" s="39"/>
      <c r="F31" s="39"/>
      <c r="G31" s="39"/>
      <c r="H31" s="41">
        <v>30</v>
      </c>
      <c r="I31" s="4">
        <v>1000</v>
      </c>
    </row>
    <row r="32" spans="2:16">
      <c r="B32" s="37">
        <v>41609</v>
      </c>
      <c r="C32" s="23">
        <v>1200</v>
      </c>
      <c r="D32" s="39" t="s">
        <v>28</v>
      </c>
      <c r="E32" s="39"/>
      <c r="F32" s="39"/>
      <c r="G32" s="39"/>
      <c r="I32" s="4">
        <v>400</v>
      </c>
    </row>
    <row r="33" spans="2:8">
      <c r="B33" s="37"/>
      <c r="D33" s="40"/>
      <c r="E33" s="40"/>
      <c r="F33" s="40"/>
      <c r="G33" s="40"/>
      <c r="H33" s="41"/>
    </row>
    <row r="34" spans="2:8">
      <c r="B34" s="37"/>
      <c r="D34" s="40"/>
      <c r="E34" s="40"/>
      <c r="F34" s="40"/>
      <c r="G34" s="40"/>
      <c r="H34" s="41"/>
    </row>
    <row r="35" spans="2:8">
      <c r="B35" s="37"/>
      <c r="D35" s="40"/>
      <c r="E35" s="40"/>
      <c r="F35" s="40"/>
      <c r="G35" s="40"/>
    </row>
    <row r="36" spans="2:8">
      <c r="B36" s="37"/>
      <c r="D36" s="40"/>
      <c r="E36" s="40"/>
      <c r="F36" s="40"/>
      <c r="G36" s="40"/>
    </row>
    <row r="37" spans="2:8">
      <c r="B37" s="37"/>
      <c r="D37" s="40"/>
      <c r="E37" s="40"/>
      <c r="F37" s="40"/>
      <c r="G37" s="40"/>
    </row>
    <row r="38" spans="2:8">
      <c r="B38" s="37"/>
      <c r="D38" s="40"/>
      <c r="E38" s="40"/>
      <c r="F38" s="40"/>
      <c r="G38" s="40"/>
    </row>
    <row r="39" spans="2:8">
      <c r="B39" s="37"/>
      <c r="D39" s="40"/>
      <c r="E39" s="40"/>
      <c r="F39" s="40"/>
      <c r="G39" s="40"/>
      <c r="H39" s="41"/>
    </row>
    <row r="40" spans="2:8">
      <c r="B40" s="37"/>
      <c r="D40" s="40"/>
      <c r="E40" s="40"/>
      <c r="F40" s="40"/>
      <c r="G40" s="40"/>
      <c r="H40" s="41"/>
    </row>
    <row r="41" spans="2:8">
      <c r="B41" s="37"/>
      <c r="D41" s="40"/>
      <c r="E41" s="40"/>
      <c r="F41" s="40"/>
      <c r="G41" s="40"/>
      <c r="H41" s="41"/>
    </row>
    <row r="42" spans="2:8">
      <c r="B42" s="37"/>
      <c r="D42" s="39"/>
      <c r="E42" s="39"/>
      <c r="F42" s="39"/>
      <c r="G42" s="39"/>
    </row>
    <row r="43" spans="2:8">
      <c r="B43" s="37"/>
      <c r="D43" s="39"/>
      <c r="E43" s="39"/>
      <c r="F43" s="39"/>
      <c r="G43" s="39"/>
    </row>
    <row r="44" spans="2:8">
      <c r="B44" s="37"/>
      <c r="D44" s="40"/>
      <c r="E44" s="40"/>
      <c r="F44" s="40"/>
      <c r="G44" s="40"/>
      <c r="H44" s="41"/>
    </row>
    <row r="45" spans="2:8">
      <c r="B45" s="37"/>
      <c r="D45" s="40"/>
      <c r="E45" s="40"/>
      <c r="F45" s="40"/>
      <c r="G45" s="40"/>
    </row>
    <row r="46" spans="2:8">
      <c r="B46" s="37"/>
      <c r="D46" s="40"/>
      <c r="E46" s="40"/>
      <c r="F46" s="40"/>
      <c r="G46" s="40"/>
    </row>
    <row r="47" spans="2:8">
      <c r="B47" s="37"/>
      <c r="D47" s="40"/>
      <c r="E47" s="40"/>
      <c r="F47" s="40"/>
      <c r="G47" s="40"/>
    </row>
    <row r="48" spans="2:8">
      <c r="B48" s="37"/>
      <c r="D48" s="40"/>
      <c r="E48" s="40"/>
      <c r="F48" s="40"/>
      <c r="G48" s="40"/>
      <c r="H48" s="41"/>
    </row>
    <row r="49" spans="2:8">
      <c r="B49" s="37"/>
      <c r="D49" s="40"/>
      <c r="E49" s="40"/>
      <c r="F49" s="40"/>
      <c r="G49" s="40"/>
    </row>
    <row r="50" spans="2:8">
      <c r="B50" s="37"/>
      <c r="D50" s="40"/>
      <c r="E50" s="40"/>
      <c r="F50" s="40"/>
      <c r="G50" s="40"/>
      <c r="H50" s="41"/>
    </row>
    <row r="51" spans="2:8">
      <c r="B51" s="37"/>
      <c r="D51" s="40"/>
      <c r="E51" s="40"/>
      <c r="F51" s="40"/>
      <c r="G51" s="40"/>
    </row>
    <row r="52" spans="2:8">
      <c r="B52" s="37"/>
      <c r="D52" s="40"/>
      <c r="E52" s="40"/>
      <c r="F52" s="40"/>
      <c r="G52" s="40"/>
    </row>
    <row r="53" spans="2:8">
      <c r="B53" s="37"/>
      <c r="D53" s="40"/>
      <c r="E53" s="40"/>
      <c r="F53" s="40"/>
      <c r="G53" s="40"/>
      <c r="H53" s="41"/>
    </row>
    <row r="54" spans="2:8">
      <c r="B54" s="37"/>
      <c r="D54" s="40"/>
      <c r="E54" s="40"/>
      <c r="F54" s="40"/>
      <c r="G54" s="40"/>
    </row>
    <row r="55" spans="2:8">
      <c r="B55" s="37"/>
      <c r="D55" s="40"/>
      <c r="E55" s="40"/>
      <c r="F55" s="40"/>
      <c r="G55" s="40"/>
      <c r="H55" s="41"/>
    </row>
    <row r="56" spans="2:8">
      <c r="B56" s="37"/>
      <c r="D56" s="40"/>
      <c r="E56" s="40"/>
      <c r="F56" s="40"/>
      <c r="G56" s="40"/>
    </row>
    <row r="57" spans="2:8">
      <c r="B57" s="37"/>
      <c r="D57" s="40"/>
      <c r="E57" s="40"/>
      <c r="F57" s="40"/>
      <c r="G57" s="40"/>
    </row>
    <row r="58" spans="2:8">
      <c r="B58" s="37"/>
      <c r="D58" s="40"/>
      <c r="E58" s="40"/>
      <c r="F58" s="40"/>
      <c r="G58" s="40"/>
      <c r="H58" s="41"/>
    </row>
    <row r="59" spans="2:8">
      <c r="B59" s="37"/>
      <c r="D59" s="40"/>
      <c r="E59" s="40"/>
      <c r="F59" s="40"/>
      <c r="G59" s="40"/>
    </row>
    <row r="60" spans="2:8">
      <c r="B60" s="37"/>
      <c r="D60" s="40"/>
      <c r="E60" s="40"/>
      <c r="F60" s="40"/>
      <c r="G60" s="40"/>
    </row>
    <row r="61" spans="2:8">
      <c r="B61" s="37"/>
      <c r="D61" s="40"/>
      <c r="E61" s="40"/>
      <c r="F61" s="40"/>
      <c r="G61" s="40"/>
      <c r="H61" s="41"/>
    </row>
    <row r="62" spans="2:8">
      <c r="B62" s="37"/>
      <c r="D62" s="40"/>
      <c r="E62" s="40"/>
      <c r="F62" s="40"/>
      <c r="G62" s="40"/>
    </row>
    <row r="63" spans="2:8">
      <c r="B63" s="37"/>
      <c r="D63" s="40"/>
      <c r="E63" s="40"/>
      <c r="F63" s="40"/>
      <c r="G63" s="40"/>
      <c r="H63" s="41"/>
    </row>
    <row r="64" spans="2:8">
      <c r="B64" s="37"/>
      <c r="D64" s="40"/>
      <c r="E64" s="40"/>
      <c r="F64" s="40"/>
      <c r="G64" s="40"/>
      <c r="H64" s="41"/>
    </row>
    <row r="65" spans="2:8">
      <c r="B65" s="37"/>
      <c r="D65" s="40"/>
      <c r="E65" s="40"/>
      <c r="F65" s="40"/>
      <c r="G65" s="40"/>
    </row>
    <row r="66" spans="2:8">
      <c r="B66" s="37"/>
      <c r="D66" s="39"/>
      <c r="E66" s="39"/>
      <c r="F66" s="39"/>
      <c r="G66" s="39"/>
    </row>
    <row r="67" spans="2:8">
      <c r="B67" s="37"/>
      <c r="D67" s="40"/>
      <c r="E67" s="40"/>
      <c r="F67" s="40"/>
      <c r="G67" s="40"/>
      <c r="H67" s="41"/>
    </row>
    <row r="68" spans="2:8">
      <c r="B68" s="37"/>
      <c r="D68" s="40"/>
      <c r="E68" s="40"/>
      <c r="F68" s="40"/>
      <c r="G68" s="40"/>
    </row>
    <row r="69" spans="2:8">
      <c r="B69" s="37"/>
      <c r="D69" s="40"/>
      <c r="E69" s="40"/>
      <c r="F69" s="40"/>
      <c r="G69" s="40"/>
    </row>
    <row r="70" spans="2:8">
      <c r="B70" s="37"/>
      <c r="D70" s="40"/>
      <c r="E70" s="40"/>
      <c r="F70" s="40"/>
      <c r="G70" s="40"/>
    </row>
    <row r="71" spans="2:8">
      <c r="B71" s="37"/>
      <c r="D71" s="40"/>
      <c r="E71" s="40"/>
      <c r="F71" s="40"/>
      <c r="G71" s="40"/>
    </row>
    <row r="72" spans="2:8">
      <c r="B72" s="37"/>
      <c r="D72" s="40"/>
      <c r="E72" s="40"/>
      <c r="F72" s="40"/>
      <c r="G72" s="40"/>
      <c r="H72" s="41"/>
    </row>
    <row r="73" spans="2:8">
      <c r="B73" s="37"/>
      <c r="D73" s="40"/>
      <c r="E73" s="40"/>
      <c r="F73" s="40"/>
      <c r="G73" s="40"/>
    </row>
    <row r="74" spans="2:8">
      <c r="B74" s="37"/>
      <c r="D74" s="40"/>
      <c r="E74" s="40"/>
      <c r="F74" s="40"/>
      <c r="G74" s="40"/>
    </row>
    <row r="75" spans="2:8">
      <c r="B75" s="37"/>
      <c r="D75" s="40"/>
      <c r="E75" s="40"/>
      <c r="F75" s="40"/>
      <c r="G75" s="40"/>
    </row>
    <row r="76" spans="2:8">
      <c r="B76" s="37"/>
      <c r="D76" s="40"/>
      <c r="E76" s="40"/>
      <c r="F76" s="40"/>
      <c r="G76" s="40"/>
      <c r="H76" s="41"/>
    </row>
    <row r="77" spans="2:8">
      <c r="B77" s="37"/>
      <c r="D77" s="40"/>
      <c r="E77" s="40"/>
      <c r="F77" s="40"/>
      <c r="G77" s="40"/>
    </row>
    <row r="78" spans="2:8">
      <c r="B78" s="37"/>
      <c r="D78" s="40"/>
      <c r="E78" s="40"/>
      <c r="F78" s="40"/>
      <c r="G78" s="40"/>
    </row>
    <row r="79" spans="2:8">
      <c r="B79" s="37"/>
      <c r="D79" s="40"/>
      <c r="E79" s="40"/>
      <c r="F79" s="40"/>
      <c r="G79" s="40"/>
      <c r="H79" s="41"/>
    </row>
    <row r="80" spans="2:8">
      <c r="B80" s="37"/>
      <c r="D80" s="40"/>
      <c r="E80" s="40"/>
      <c r="F80" s="40"/>
      <c r="G80" s="40"/>
    </row>
    <row r="81" spans="2:8">
      <c r="B81" s="37"/>
      <c r="D81" s="40"/>
      <c r="E81" s="40"/>
      <c r="F81" s="40"/>
      <c r="G81" s="40"/>
    </row>
    <row r="82" spans="2:8">
      <c r="B82" s="37"/>
      <c r="D82" s="40"/>
      <c r="E82" s="40"/>
      <c r="F82" s="40"/>
      <c r="G82" s="40"/>
    </row>
    <row r="83" spans="2:8">
      <c r="B83" s="37"/>
      <c r="D83" s="42"/>
      <c r="E83" s="42"/>
      <c r="F83" s="42"/>
      <c r="G83" s="42"/>
    </row>
    <row r="84" spans="2:8">
      <c r="B84" s="37"/>
      <c r="D84" s="40"/>
      <c r="E84" s="40"/>
      <c r="F84" s="40"/>
      <c r="G84" s="40"/>
      <c r="H84" s="41"/>
    </row>
    <row r="85" spans="2:8">
      <c r="B85" s="37"/>
      <c r="D85" s="39"/>
      <c r="E85" s="39"/>
      <c r="F85" s="39"/>
      <c r="G85" s="39"/>
    </row>
    <row r="86" spans="2:8">
      <c r="B86" s="37"/>
      <c r="D86" s="40"/>
      <c r="E86" s="40"/>
      <c r="F86" s="40"/>
      <c r="G86" s="40"/>
    </row>
    <row r="87" spans="2:8">
      <c r="B87" s="37"/>
      <c r="D87" s="40"/>
      <c r="E87" s="40"/>
      <c r="F87" s="40"/>
      <c r="G87" s="40"/>
      <c r="H87" s="41"/>
    </row>
    <row r="88" spans="2:8">
      <c r="B88" s="37"/>
      <c r="D88" s="39"/>
      <c r="E88" s="39"/>
      <c r="F88" s="39"/>
      <c r="G88" s="39"/>
    </row>
    <row r="89" spans="2:8">
      <c r="B89" s="37"/>
      <c r="D89" s="40"/>
      <c r="E89" s="40"/>
      <c r="F89" s="40"/>
      <c r="G89" s="40"/>
    </row>
    <row r="90" spans="2:8">
      <c r="B90" s="37"/>
      <c r="D90" s="39"/>
      <c r="E90" s="39"/>
      <c r="F90" s="39"/>
      <c r="G90" s="39"/>
    </row>
    <row r="91" spans="2:8">
      <c r="B91" s="37"/>
      <c r="D91" s="39"/>
      <c r="E91" s="39"/>
      <c r="F91" s="39"/>
      <c r="G91" s="39"/>
    </row>
    <row r="92" spans="2:8">
      <c r="B92" s="37"/>
      <c r="D92" s="39"/>
      <c r="E92" s="39"/>
      <c r="F92" s="39"/>
      <c r="G92" s="39"/>
    </row>
    <row r="93" spans="2:8">
      <c r="B93" s="37"/>
      <c r="D93" s="39"/>
      <c r="E93" s="39"/>
      <c r="F93" s="39"/>
      <c r="G93" s="39"/>
    </row>
    <row r="94" spans="2:8">
      <c r="B94" s="37"/>
      <c r="D94" s="39"/>
      <c r="E94" s="39"/>
      <c r="F94" s="39"/>
      <c r="G94" s="39"/>
    </row>
    <row r="95" spans="2:8">
      <c r="B95" s="37"/>
      <c r="D95" s="39"/>
      <c r="E95" s="39"/>
      <c r="F95" s="39"/>
      <c r="G95" s="39"/>
    </row>
    <row r="96" spans="2:8">
      <c r="B96" s="37"/>
      <c r="D96" s="39"/>
      <c r="E96" s="39"/>
      <c r="F96" s="39"/>
      <c r="G96" s="39"/>
    </row>
    <row r="97" spans="2:7">
      <c r="B97" s="37"/>
      <c r="D97" s="43"/>
      <c r="E97" s="43"/>
      <c r="F97" s="43"/>
      <c r="G97" s="43"/>
    </row>
    <row r="98" spans="2:7">
      <c r="B98" s="37"/>
      <c r="D98" s="43"/>
      <c r="E98" s="43"/>
      <c r="F98" s="43"/>
      <c r="G98" s="43"/>
    </row>
    <row r="99" spans="2:7">
      <c r="B99" s="37"/>
      <c r="D99" s="39"/>
      <c r="E99" s="39"/>
      <c r="F99" s="39"/>
      <c r="G99" s="39"/>
    </row>
    <row r="100" spans="2:7">
      <c r="B100" s="37"/>
      <c r="D100" s="40"/>
      <c r="E100" s="40"/>
      <c r="F100" s="40"/>
      <c r="G100" s="40"/>
    </row>
    <row r="101" spans="2:7">
      <c r="B101" s="37"/>
      <c r="D101" s="39"/>
      <c r="E101" s="39"/>
      <c r="F101" s="39"/>
      <c r="G101" s="39"/>
    </row>
    <row r="102" spans="2:7">
      <c r="B102" s="37"/>
      <c r="D102" s="40"/>
      <c r="E102" s="40"/>
      <c r="F102" s="40"/>
      <c r="G102" s="40"/>
    </row>
    <row r="103" spans="2:7">
      <c r="B103" s="37"/>
      <c r="D103" s="40"/>
      <c r="E103" s="40"/>
      <c r="F103" s="40"/>
      <c r="G103" s="40"/>
    </row>
    <row r="104" spans="2:7">
      <c r="B104" s="37"/>
      <c r="D104" s="39"/>
      <c r="E104" s="39"/>
      <c r="F104" s="39"/>
      <c r="G104" s="39"/>
    </row>
    <row r="105" spans="2:7">
      <c r="B105" s="37"/>
      <c r="D105" s="40"/>
      <c r="E105" s="40"/>
      <c r="F105" s="40"/>
      <c r="G105" s="40"/>
    </row>
    <row r="106" spans="2:7">
      <c r="B106" s="37"/>
      <c r="D106" s="40"/>
      <c r="E106" s="40"/>
      <c r="F106" s="40"/>
      <c r="G106" s="40"/>
    </row>
    <row r="107" spans="2:7">
      <c r="B107" s="37"/>
      <c r="D107" s="39"/>
      <c r="E107" s="39"/>
      <c r="F107" s="39"/>
      <c r="G107" s="39"/>
    </row>
    <row r="108" spans="2:7">
      <c r="B108" s="37"/>
      <c r="D108" s="39"/>
      <c r="E108" s="39"/>
      <c r="F108" s="39"/>
      <c r="G108" s="39"/>
    </row>
    <row r="109" spans="2:7">
      <c r="B109" s="37"/>
      <c r="D109" s="40"/>
      <c r="E109" s="40"/>
      <c r="F109" s="40"/>
      <c r="G109" s="40"/>
    </row>
    <row r="110" spans="2:7">
      <c r="B110" s="37"/>
      <c r="D110" s="40"/>
      <c r="E110" s="40"/>
      <c r="F110" s="40"/>
      <c r="G110" s="40"/>
    </row>
    <row r="111" spans="2:7">
      <c r="B111" s="37"/>
      <c r="D111" s="39"/>
      <c r="E111" s="39"/>
      <c r="F111" s="39"/>
      <c r="G111" s="39"/>
    </row>
    <row r="112" spans="2:7">
      <c r="B112" s="37"/>
      <c r="D112" s="39"/>
      <c r="E112" s="39"/>
      <c r="F112" s="39"/>
      <c r="G112" s="39"/>
    </row>
    <row r="113" spans="2:7">
      <c r="B113" s="37"/>
      <c r="D113" s="39"/>
      <c r="E113" s="39"/>
      <c r="F113" s="39"/>
      <c r="G113" s="39"/>
    </row>
    <row r="114" spans="2:7">
      <c r="B114" s="37"/>
      <c r="D114" s="39"/>
      <c r="E114" s="39"/>
      <c r="F114" s="39"/>
      <c r="G114" s="39"/>
    </row>
    <row r="115" spans="2:7">
      <c r="B115" s="37"/>
      <c r="D115" s="39"/>
      <c r="E115" s="39"/>
      <c r="F115" s="39"/>
      <c r="G115" s="39"/>
    </row>
    <row r="116" spans="2:7">
      <c r="B116" s="37"/>
      <c r="D116" s="39"/>
      <c r="E116" s="39"/>
      <c r="F116" s="39"/>
      <c r="G116" s="39"/>
    </row>
    <row r="117" spans="2:7">
      <c r="B117" s="37"/>
      <c r="D117" s="39"/>
      <c r="E117" s="39"/>
      <c r="F117" s="39"/>
      <c r="G117" s="39"/>
    </row>
    <row r="118" spans="2:7">
      <c r="B118" s="37"/>
      <c r="D118" s="40"/>
      <c r="E118" s="40"/>
      <c r="F118" s="40"/>
      <c r="G118" s="40"/>
    </row>
    <row r="119" spans="2:7">
      <c r="B119" s="37"/>
      <c r="D119" s="40"/>
      <c r="E119" s="40"/>
      <c r="F119" s="40"/>
      <c r="G119" s="40"/>
    </row>
    <row r="120" spans="2:7">
      <c r="B120" s="37"/>
      <c r="D120" s="39"/>
      <c r="E120" s="39"/>
      <c r="F120" s="39"/>
      <c r="G120" s="39"/>
    </row>
    <row r="121" spans="2:7">
      <c r="B121" s="37"/>
      <c r="D121" s="39"/>
      <c r="E121" s="39"/>
      <c r="F121" s="39"/>
      <c r="G121" s="39"/>
    </row>
    <row r="122" spans="2:7">
      <c r="B122" s="37"/>
      <c r="D122" s="39"/>
      <c r="E122" s="39"/>
      <c r="F122" s="39"/>
      <c r="G122" s="39"/>
    </row>
    <row r="123" spans="2:7">
      <c r="B123" s="37"/>
      <c r="D123" s="40"/>
      <c r="E123" s="40"/>
      <c r="F123" s="40"/>
      <c r="G123" s="40"/>
    </row>
    <row r="124" spans="2:7">
      <c r="B124" s="37"/>
      <c r="D124" s="17"/>
      <c r="E124" s="17"/>
      <c r="F124" s="17"/>
      <c r="G124" s="17"/>
    </row>
    <row r="125" spans="2:7">
      <c r="B125" s="37"/>
      <c r="D125" s="17"/>
      <c r="E125" s="17"/>
      <c r="F125" s="17"/>
      <c r="G125" s="17"/>
    </row>
    <row r="126" spans="2:7">
      <c r="B126" s="37"/>
      <c r="D126" s="17"/>
      <c r="E126" s="17"/>
      <c r="F126" s="17"/>
      <c r="G126" s="17"/>
    </row>
    <row r="127" spans="2:7">
      <c r="B127" s="37"/>
      <c r="D127" s="39"/>
      <c r="E127" s="39"/>
      <c r="F127" s="39"/>
      <c r="G127" s="39"/>
    </row>
    <row r="128" spans="2:7">
      <c r="B128" s="37"/>
      <c r="D128" s="17"/>
      <c r="E128" s="17"/>
      <c r="F128" s="17"/>
      <c r="G128" s="17"/>
    </row>
    <row r="129" spans="2:7">
      <c r="B129" s="37"/>
      <c r="D129" s="40"/>
      <c r="E129" s="40"/>
      <c r="F129" s="40"/>
      <c r="G129" s="40"/>
    </row>
    <row r="130" spans="2:7">
      <c r="B130" s="37"/>
      <c r="D130" s="17"/>
      <c r="E130" s="17"/>
      <c r="F130" s="17"/>
      <c r="G130" s="17"/>
    </row>
    <row r="131" spans="2:7">
      <c r="B131" s="37"/>
      <c r="D131" s="17"/>
      <c r="E131" s="17"/>
      <c r="F131" s="17"/>
      <c r="G131" s="17"/>
    </row>
    <row r="132" spans="2:7">
      <c r="B132" s="37"/>
      <c r="D132" s="17"/>
      <c r="E132" s="17"/>
      <c r="F132" s="17"/>
      <c r="G132" s="17"/>
    </row>
    <row r="133" spans="2:7">
      <c r="B133" s="37"/>
      <c r="D133" s="17"/>
      <c r="E133" s="17"/>
      <c r="F133" s="17"/>
      <c r="G133" s="17"/>
    </row>
    <row r="134" spans="2:7">
      <c r="B134" s="37"/>
      <c r="D134" s="17"/>
      <c r="E134" s="17"/>
      <c r="F134" s="17"/>
      <c r="G134" s="17"/>
    </row>
    <row r="135" spans="2:7">
      <c r="B135" s="37"/>
      <c r="D135" s="17"/>
      <c r="E135" s="17"/>
      <c r="F135" s="17"/>
      <c r="G135" s="17"/>
    </row>
    <row r="136" spans="2:7">
      <c r="B136" s="37"/>
      <c r="D136" s="17"/>
      <c r="E136" s="17"/>
      <c r="F136" s="17"/>
      <c r="G136" s="17"/>
    </row>
    <row r="137" spans="2:7">
      <c r="B137" s="37"/>
      <c r="D137" s="17"/>
      <c r="E137" s="17"/>
      <c r="F137" s="17"/>
      <c r="G137" s="17"/>
    </row>
    <row r="138" spans="2:7">
      <c r="B138" s="37"/>
      <c r="D138" s="17"/>
      <c r="E138" s="17"/>
      <c r="F138" s="17"/>
      <c r="G138" s="17"/>
    </row>
    <row r="139" spans="2:7">
      <c r="B139" s="37"/>
      <c r="D139" s="17"/>
      <c r="E139" s="17"/>
      <c r="F139" s="17"/>
      <c r="G139" s="17"/>
    </row>
    <row r="140" spans="2:7">
      <c r="B140" s="37"/>
      <c r="D140" s="17"/>
      <c r="E140" s="17"/>
      <c r="F140" s="17"/>
      <c r="G140" s="17"/>
    </row>
    <row r="141" spans="2:7">
      <c r="B141" s="37"/>
      <c r="D141" s="17"/>
      <c r="E141" s="17"/>
      <c r="F141" s="17"/>
      <c r="G141" s="17"/>
    </row>
    <row r="142" spans="2:7">
      <c r="B142" s="37"/>
      <c r="D142" s="17"/>
      <c r="E142" s="17"/>
      <c r="F142" s="17"/>
      <c r="G142" s="17"/>
    </row>
    <row r="143" spans="2:7">
      <c r="B143" s="37"/>
      <c r="D143" s="17"/>
      <c r="E143" s="17"/>
      <c r="F143" s="17"/>
      <c r="G143" s="17"/>
    </row>
    <row r="144" spans="2:7">
      <c r="B144" s="37"/>
      <c r="D144" s="17"/>
      <c r="E144" s="17"/>
      <c r="F144" s="17"/>
      <c r="G144" s="17"/>
    </row>
    <row r="145" spans="2:16">
      <c r="B145" s="37"/>
      <c r="D145" s="17"/>
      <c r="E145" s="17"/>
      <c r="F145" s="17"/>
      <c r="G145" s="17"/>
    </row>
    <row r="146" spans="2:16">
      <c r="B146" s="37"/>
      <c r="D146" s="17"/>
      <c r="E146" s="17"/>
      <c r="F146" s="17"/>
      <c r="G146" s="17"/>
    </row>
    <row r="147" spans="2:16">
      <c r="B147" s="37"/>
      <c r="D147" s="17"/>
      <c r="E147" s="17"/>
      <c r="F147" s="17"/>
      <c r="G147" s="17"/>
    </row>
    <row r="148" spans="2:16">
      <c r="B148" s="37"/>
      <c r="D148" s="17"/>
      <c r="E148" s="17"/>
      <c r="F148" s="17"/>
      <c r="G148" s="17"/>
    </row>
    <row r="149" spans="2:16">
      <c r="B149" s="37"/>
      <c r="D149" s="17"/>
      <c r="E149" s="17"/>
      <c r="F149" s="17"/>
      <c r="G149" s="17"/>
    </row>
    <row r="150" spans="2:16">
      <c r="B150" s="37"/>
    </row>
    <row r="151" spans="2:16">
      <c r="B151" s="37"/>
    </row>
    <row r="152" spans="2:16" s="23" customFormat="1">
      <c r="B152" s="37"/>
      <c r="D152"/>
      <c r="E152"/>
      <c r="F152"/>
      <c r="G152"/>
      <c r="H152"/>
      <c r="I152" s="4"/>
      <c r="J152"/>
      <c r="K152"/>
      <c r="L152"/>
      <c r="M152" s="4"/>
      <c r="N152"/>
      <c r="O152"/>
      <c r="P152"/>
    </row>
    <row r="153" spans="2:16" s="23" customFormat="1">
      <c r="B153" s="37"/>
      <c r="D153"/>
      <c r="E153"/>
      <c r="F153"/>
      <c r="G153"/>
      <c r="H153"/>
      <c r="I153" s="4"/>
      <c r="J153"/>
      <c r="K153"/>
      <c r="L153"/>
      <c r="M153" s="4"/>
      <c r="N153"/>
      <c r="O153"/>
      <c r="P153"/>
    </row>
    <row r="154" spans="2:16" s="23" customFormat="1">
      <c r="B154" s="37"/>
      <c r="D154"/>
      <c r="E154"/>
      <c r="F154"/>
      <c r="G154"/>
      <c r="H154"/>
      <c r="I154" s="4"/>
      <c r="J154"/>
      <c r="K154"/>
      <c r="L154"/>
      <c r="M154" s="4"/>
      <c r="N154"/>
      <c r="O154"/>
      <c r="P154"/>
    </row>
    <row r="155" spans="2:16" s="23" customFormat="1">
      <c r="B155" s="37"/>
      <c r="D155"/>
      <c r="E155"/>
      <c r="F155"/>
      <c r="G155"/>
      <c r="H155"/>
      <c r="I155" s="4"/>
      <c r="J155"/>
      <c r="K155"/>
      <c r="L155"/>
      <c r="M155" s="4"/>
      <c r="N155"/>
      <c r="O155"/>
      <c r="P155"/>
    </row>
    <row r="156" spans="2:16" s="23" customFormat="1">
      <c r="B156" s="37"/>
      <c r="D156"/>
      <c r="E156"/>
      <c r="F156"/>
      <c r="G156"/>
      <c r="H156"/>
      <c r="I156" s="4"/>
      <c r="J156"/>
      <c r="K156"/>
      <c r="L156"/>
      <c r="M156" s="4"/>
      <c r="N156"/>
      <c r="O156"/>
      <c r="P156"/>
    </row>
    <row r="157" spans="2:16" s="23" customFormat="1">
      <c r="B157" s="37"/>
      <c r="D157"/>
      <c r="E157"/>
      <c r="F157"/>
      <c r="G157"/>
      <c r="H157"/>
      <c r="I157" s="4"/>
      <c r="J157"/>
      <c r="K157"/>
      <c r="L157"/>
      <c r="M157" s="4"/>
      <c r="N157"/>
      <c r="O157"/>
      <c r="P157"/>
    </row>
    <row r="158" spans="2:16" s="23" customFormat="1">
      <c r="B158" s="37"/>
      <c r="D158"/>
      <c r="E158"/>
      <c r="F158"/>
      <c r="G158"/>
      <c r="H158"/>
      <c r="I158" s="4"/>
      <c r="J158"/>
      <c r="K158"/>
      <c r="L158"/>
      <c r="M158" s="4"/>
      <c r="N158"/>
      <c r="O158"/>
      <c r="P158"/>
    </row>
    <row r="159" spans="2:16" s="23" customFormat="1">
      <c r="B159" s="37"/>
      <c r="D159"/>
      <c r="E159"/>
      <c r="F159"/>
      <c r="G159"/>
      <c r="H159"/>
      <c r="I159" s="4"/>
      <c r="J159"/>
      <c r="K159"/>
      <c r="L159"/>
      <c r="M159" s="4"/>
      <c r="N159"/>
      <c r="O159"/>
      <c r="P159"/>
    </row>
    <row r="160" spans="2:16" s="23" customFormat="1">
      <c r="B160" s="37"/>
      <c r="D160"/>
      <c r="E160"/>
      <c r="F160"/>
      <c r="G160"/>
      <c r="H160"/>
      <c r="I160" s="4"/>
      <c r="J160"/>
      <c r="K160"/>
      <c r="L160"/>
      <c r="M160" s="4"/>
      <c r="N160"/>
      <c r="O160"/>
      <c r="P160"/>
    </row>
    <row r="161" spans="2:16" s="23" customFormat="1">
      <c r="B161" s="37"/>
      <c r="D161"/>
      <c r="E161"/>
      <c r="F161"/>
      <c r="G161"/>
      <c r="H161"/>
      <c r="I161" s="4"/>
      <c r="J161"/>
      <c r="K161"/>
      <c r="L161"/>
      <c r="M161" s="4"/>
      <c r="N161"/>
      <c r="O161"/>
      <c r="P161"/>
    </row>
    <row r="162" spans="2:16" s="23" customFormat="1">
      <c r="B162" s="37"/>
      <c r="D162"/>
      <c r="E162"/>
      <c r="F162"/>
      <c r="G162"/>
      <c r="H162"/>
      <c r="I162" s="4"/>
      <c r="J162"/>
      <c r="K162"/>
      <c r="L162"/>
      <c r="M162" s="4"/>
      <c r="N162"/>
      <c r="O162"/>
      <c r="P162"/>
    </row>
    <row r="163" spans="2:16" s="23" customFormat="1">
      <c r="B163" s="37"/>
      <c r="D163"/>
      <c r="E163"/>
      <c r="F163"/>
      <c r="G163"/>
      <c r="H163"/>
      <c r="I163" s="4"/>
      <c r="J163"/>
      <c r="K163"/>
      <c r="L163"/>
      <c r="M163" s="4"/>
      <c r="N163"/>
      <c r="O163"/>
      <c r="P163"/>
    </row>
    <row r="164" spans="2:16" s="23" customFormat="1">
      <c r="B164" s="37"/>
      <c r="D164"/>
      <c r="E164"/>
      <c r="F164"/>
      <c r="G164"/>
      <c r="H164"/>
      <c r="I164" s="4"/>
      <c r="J164"/>
      <c r="K164"/>
      <c r="L164"/>
      <c r="M164" s="4"/>
      <c r="N164"/>
      <c r="O164"/>
      <c r="P164"/>
    </row>
    <row r="165" spans="2:16" s="23" customFormat="1">
      <c r="B165" s="37"/>
      <c r="D165"/>
      <c r="E165"/>
      <c r="F165"/>
      <c r="G165"/>
      <c r="H165"/>
      <c r="I165" s="4"/>
      <c r="J165"/>
      <c r="K165"/>
      <c r="L165"/>
      <c r="M165" s="4"/>
      <c r="N165"/>
      <c r="O165"/>
      <c r="P165"/>
    </row>
    <row r="166" spans="2:16" s="23" customFormat="1">
      <c r="B166" s="37"/>
      <c r="D166"/>
      <c r="E166"/>
      <c r="F166"/>
      <c r="G166"/>
      <c r="H166"/>
      <c r="I166" s="4"/>
      <c r="J166"/>
      <c r="K166"/>
      <c r="L166"/>
      <c r="M166" s="4"/>
      <c r="N166"/>
      <c r="O166"/>
      <c r="P166"/>
    </row>
    <row r="167" spans="2:16" s="23" customFormat="1">
      <c r="B167" s="37"/>
      <c r="D167"/>
      <c r="E167"/>
      <c r="F167"/>
      <c r="G167"/>
      <c r="H167"/>
      <c r="I167" s="4"/>
      <c r="J167"/>
      <c r="K167"/>
      <c r="L167"/>
      <c r="M167" s="4"/>
      <c r="N167"/>
      <c r="O167"/>
      <c r="P167"/>
    </row>
    <row r="168" spans="2:16" s="23" customFormat="1">
      <c r="B168" s="37"/>
      <c r="D168"/>
      <c r="E168"/>
      <c r="F168"/>
      <c r="G168"/>
      <c r="H168"/>
      <c r="I168" s="4"/>
      <c r="J168"/>
      <c r="K168"/>
      <c r="L168"/>
      <c r="M168" s="4"/>
      <c r="N168"/>
      <c r="O168"/>
      <c r="P168"/>
    </row>
    <row r="169" spans="2:16" s="23" customFormat="1">
      <c r="B169" s="37"/>
      <c r="D169"/>
      <c r="E169"/>
      <c r="F169"/>
      <c r="G169"/>
      <c r="H169"/>
      <c r="I169" s="4"/>
      <c r="J169"/>
      <c r="K169"/>
      <c r="L169"/>
      <c r="M169" s="4"/>
      <c r="N169"/>
      <c r="O169"/>
      <c r="P169"/>
    </row>
    <row r="170" spans="2:16" s="23" customFormat="1">
      <c r="B170" s="37"/>
      <c r="D170"/>
      <c r="E170"/>
      <c r="F170"/>
      <c r="G170"/>
      <c r="H170"/>
      <c r="I170" s="4"/>
      <c r="J170"/>
      <c r="K170"/>
      <c r="L170"/>
      <c r="M170" s="4"/>
      <c r="N170"/>
      <c r="O170"/>
      <c r="P170"/>
    </row>
    <row r="171" spans="2:16" s="23" customFormat="1">
      <c r="B171" s="37"/>
      <c r="D171"/>
      <c r="E171"/>
      <c r="F171"/>
      <c r="G171"/>
      <c r="H171"/>
      <c r="I171" s="4"/>
      <c r="J171"/>
      <c r="K171"/>
      <c r="L171"/>
      <c r="M171" s="4"/>
      <c r="N171"/>
      <c r="O171"/>
      <c r="P171"/>
    </row>
    <row r="172" spans="2:16" s="23" customFormat="1">
      <c r="B172" s="37"/>
      <c r="D172"/>
      <c r="E172"/>
      <c r="F172"/>
      <c r="G172"/>
      <c r="H172"/>
      <c r="I172" s="4"/>
      <c r="J172"/>
      <c r="K172"/>
      <c r="L172"/>
      <c r="M172" s="4"/>
      <c r="N172"/>
      <c r="O172"/>
      <c r="P172"/>
    </row>
    <row r="173" spans="2:16" s="23" customFormat="1">
      <c r="B173" s="37"/>
      <c r="D173"/>
      <c r="E173"/>
      <c r="F173"/>
      <c r="G173"/>
      <c r="H173"/>
      <c r="I173" s="4"/>
      <c r="J173"/>
      <c r="K173"/>
      <c r="L173"/>
      <c r="M173" s="4"/>
      <c r="N173"/>
      <c r="O173"/>
      <c r="P173"/>
    </row>
    <row r="174" spans="2:16" s="23" customFormat="1">
      <c r="B174" s="37"/>
      <c r="D174"/>
      <c r="E174"/>
      <c r="F174"/>
      <c r="G174"/>
      <c r="H174"/>
      <c r="I174" s="4"/>
      <c r="J174"/>
      <c r="K174"/>
      <c r="L174"/>
      <c r="M174" s="4"/>
      <c r="N174"/>
      <c r="O174"/>
      <c r="P174"/>
    </row>
    <row r="175" spans="2:16" s="23" customFormat="1">
      <c r="B175" s="37"/>
      <c r="D175"/>
      <c r="E175"/>
      <c r="F175"/>
      <c r="G175"/>
      <c r="H175"/>
      <c r="I175" s="4"/>
      <c r="J175"/>
      <c r="K175"/>
      <c r="L175"/>
      <c r="M175" s="4"/>
      <c r="N175"/>
      <c r="O175"/>
      <c r="P175"/>
    </row>
    <row r="176" spans="2:16" s="23" customFormat="1">
      <c r="B176" s="37"/>
      <c r="D176"/>
      <c r="E176"/>
      <c r="F176"/>
      <c r="G176"/>
      <c r="H176"/>
      <c r="I176" s="4"/>
      <c r="J176"/>
      <c r="K176"/>
      <c r="L176"/>
      <c r="M176" s="4"/>
      <c r="N176"/>
      <c r="O176"/>
      <c r="P176"/>
    </row>
    <row r="177" spans="2:16" s="23" customFormat="1">
      <c r="B177" s="37"/>
      <c r="D177"/>
      <c r="E177"/>
      <c r="F177"/>
      <c r="G177"/>
      <c r="H177"/>
      <c r="I177" s="4"/>
      <c r="J177"/>
      <c r="K177"/>
      <c r="L177"/>
      <c r="M177" s="4"/>
      <c r="N177"/>
      <c r="O177"/>
      <c r="P177"/>
    </row>
    <row r="178" spans="2:16" s="23" customFormat="1">
      <c r="B178" s="37"/>
      <c r="D178"/>
      <c r="E178"/>
      <c r="F178"/>
      <c r="G178"/>
      <c r="H178"/>
      <c r="I178" s="4"/>
      <c r="J178"/>
      <c r="K178"/>
      <c r="L178"/>
      <c r="M178" s="4"/>
      <c r="N178"/>
      <c r="O178"/>
      <c r="P178"/>
    </row>
    <row r="179" spans="2:16" s="23" customFormat="1">
      <c r="B179" s="37"/>
      <c r="D179"/>
      <c r="E179"/>
      <c r="F179"/>
      <c r="G179"/>
      <c r="H179"/>
      <c r="I179" s="4"/>
      <c r="J179"/>
      <c r="K179"/>
      <c r="L179"/>
      <c r="M179" s="4"/>
      <c r="N179"/>
      <c r="O179"/>
      <c r="P179"/>
    </row>
    <row r="180" spans="2:16" s="23" customFormat="1">
      <c r="B180" s="37"/>
      <c r="D180"/>
      <c r="E180"/>
      <c r="F180"/>
      <c r="G180"/>
      <c r="H180"/>
      <c r="I180" s="4"/>
      <c r="J180"/>
      <c r="K180"/>
      <c r="L180"/>
      <c r="M180" s="4"/>
      <c r="N180"/>
      <c r="O180"/>
      <c r="P180"/>
    </row>
    <row r="181" spans="2:16" s="23" customFormat="1">
      <c r="B181" s="37"/>
      <c r="D181"/>
      <c r="E181"/>
      <c r="F181"/>
      <c r="G181"/>
      <c r="H181"/>
      <c r="I181" s="4"/>
      <c r="J181"/>
      <c r="K181"/>
      <c r="L181"/>
      <c r="M181" s="4"/>
      <c r="N181"/>
      <c r="O181"/>
      <c r="P181"/>
    </row>
    <row r="182" spans="2:16" s="23" customFormat="1">
      <c r="B182" s="37"/>
      <c r="D182"/>
      <c r="E182"/>
      <c r="F182"/>
      <c r="G182"/>
      <c r="H182"/>
      <c r="I182" s="4"/>
      <c r="J182"/>
      <c r="K182"/>
      <c r="L182"/>
      <c r="M182" s="4"/>
      <c r="N182"/>
      <c r="O182"/>
      <c r="P182"/>
    </row>
    <row r="183" spans="2:16" s="23" customFormat="1">
      <c r="B183" s="37"/>
      <c r="D183"/>
      <c r="E183"/>
      <c r="F183"/>
      <c r="G183"/>
      <c r="H183"/>
      <c r="I183" s="4"/>
      <c r="J183"/>
      <c r="K183"/>
      <c r="L183"/>
      <c r="M183" s="4"/>
      <c r="N183"/>
      <c r="O183"/>
      <c r="P183"/>
    </row>
    <row r="184" spans="2:16" s="23" customFormat="1">
      <c r="B184" s="37"/>
      <c r="D184"/>
      <c r="E184"/>
      <c r="F184"/>
      <c r="G184"/>
      <c r="H184"/>
      <c r="I184" s="4"/>
      <c r="J184"/>
      <c r="K184"/>
      <c r="L184"/>
      <c r="M184" s="4"/>
      <c r="N184"/>
      <c r="O184"/>
      <c r="P184"/>
    </row>
    <row r="185" spans="2:16" s="23" customFormat="1">
      <c r="B185" s="37"/>
      <c r="D185"/>
      <c r="E185"/>
      <c r="F185"/>
      <c r="G185"/>
      <c r="H185"/>
      <c r="I185" s="4"/>
      <c r="J185"/>
      <c r="K185"/>
      <c r="L185"/>
      <c r="M185" s="4"/>
      <c r="N185"/>
      <c r="O185"/>
      <c r="P185"/>
    </row>
    <row r="186" spans="2:16" s="23" customFormat="1">
      <c r="B186" s="37"/>
      <c r="D186"/>
      <c r="E186"/>
      <c r="F186"/>
      <c r="G186"/>
      <c r="H186"/>
      <c r="I186" s="4"/>
      <c r="J186"/>
      <c r="K186"/>
      <c r="L186"/>
      <c r="M186" s="4"/>
      <c r="N186"/>
      <c r="O186"/>
      <c r="P186"/>
    </row>
    <row r="187" spans="2:16" s="23" customFormat="1">
      <c r="B187" s="37"/>
      <c r="D187"/>
      <c r="E187"/>
      <c r="F187"/>
      <c r="G187"/>
      <c r="H187"/>
      <c r="I187" s="4"/>
      <c r="J187"/>
      <c r="K187"/>
      <c r="L187"/>
      <c r="M187" s="4"/>
      <c r="N187"/>
      <c r="O187"/>
      <c r="P187"/>
    </row>
    <row r="188" spans="2:16" s="23" customFormat="1">
      <c r="B188" s="37"/>
      <c r="D188"/>
      <c r="E188"/>
      <c r="F188"/>
      <c r="G188"/>
      <c r="H188"/>
      <c r="I188" s="4"/>
      <c r="J188"/>
      <c r="K188"/>
      <c r="L188"/>
      <c r="M188" s="4"/>
      <c r="N188"/>
      <c r="O188"/>
      <c r="P188"/>
    </row>
    <row r="189" spans="2:16" s="23" customFormat="1">
      <c r="B189" s="37"/>
      <c r="D189"/>
      <c r="E189"/>
      <c r="F189"/>
      <c r="G189"/>
      <c r="H189"/>
      <c r="I189" s="4"/>
      <c r="J189"/>
      <c r="K189"/>
      <c r="L189"/>
      <c r="M189" s="4"/>
      <c r="N189"/>
      <c r="O189"/>
      <c r="P189"/>
    </row>
    <row r="190" spans="2:16" s="23" customFormat="1">
      <c r="B190" s="37"/>
      <c r="D190"/>
      <c r="E190"/>
      <c r="F190"/>
      <c r="G190"/>
      <c r="H190"/>
      <c r="I190" s="4"/>
      <c r="J190"/>
      <c r="K190"/>
      <c r="L190"/>
      <c r="M190" s="4"/>
      <c r="N190"/>
      <c r="O190"/>
      <c r="P190"/>
    </row>
    <row r="191" spans="2:16" s="23" customFormat="1">
      <c r="B191" s="37"/>
      <c r="D191"/>
      <c r="E191"/>
      <c r="F191"/>
      <c r="G191"/>
      <c r="H191"/>
      <c r="I191" s="4"/>
      <c r="J191"/>
      <c r="K191"/>
      <c r="L191"/>
      <c r="M191" s="4"/>
      <c r="N191"/>
      <c r="O191"/>
      <c r="P191"/>
    </row>
    <row r="192" spans="2:16" s="23" customFormat="1">
      <c r="B192" s="37"/>
      <c r="D192"/>
      <c r="E192"/>
      <c r="F192"/>
      <c r="G192"/>
      <c r="H192"/>
      <c r="I192" s="4"/>
      <c r="J192"/>
      <c r="K192"/>
      <c r="L192"/>
      <c r="M192" s="4"/>
      <c r="N192"/>
      <c r="O192"/>
      <c r="P192"/>
    </row>
    <row r="193" spans="2:16" s="23" customFormat="1">
      <c r="B193" s="37"/>
      <c r="D193"/>
      <c r="E193"/>
      <c r="F193"/>
      <c r="G193"/>
      <c r="H193"/>
      <c r="I193" s="4"/>
      <c r="J193"/>
      <c r="K193"/>
      <c r="L193"/>
      <c r="M193" s="4"/>
      <c r="N193"/>
      <c r="O193"/>
      <c r="P193"/>
    </row>
    <row r="194" spans="2:16" s="23" customFormat="1">
      <c r="B194" s="37"/>
      <c r="D194"/>
      <c r="E194"/>
      <c r="F194"/>
      <c r="G194"/>
      <c r="H194"/>
      <c r="I194" s="4"/>
      <c r="J194"/>
      <c r="K194"/>
      <c r="L194"/>
      <c r="M194" s="4"/>
      <c r="N194"/>
      <c r="O194"/>
      <c r="P194"/>
    </row>
    <row r="195" spans="2:16" s="23" customFormat="1">
      <c r="B195" s="37"/>
      <c r="D195"/>
      <c r="E195"/>
      <c r="F195"/>
      <c r="G195"/>
      <c r="H195"/>
      <c r="I195" s="4"/>
      <c r="J195"/>
      <c r="K195"/>
      <c r="L195"/>
      <c r="M195" s="4"/>
      <c r="N195"/>
      <c r="O195"/>
      <c r="P195"/>
    </row>
    <row r="196" spans="2:16" s="23" customFormat="1">
      <c r="B196" s="37"/>
      <c r="D196"/>
      <c r="E196"/>
      <c r="F196"/>
      <c r="G196"/>
      <c r="H196"/>
      <c r="I196" s="4"/>
      <c r="J196"/>
      <c r="K196"/>
      <c r="L196"/>
      <c r="M196" s="4"/>
      <c r="N196"/>
      <c r="O196"/>
      <c r="P196"/>
    </row>
    <row r="197" spans="2:16" s="23" customFormat="1">
      <c r="B197" s="37"/>
      <c r="D197"/>
      <c r="E197"/>
      <c r="F197"/>
      <c r="G197"/>
      <c r="H197"/>
      <c r="I197" s="4"/>
      <c r="J197"/>
      <c r="K197"/>
      <c r="L197"/>
      <c r="M197" s="4"/>
      <c r="N197"/>
      <c r="O197"/>
      <c r="P197"/>
    </row>
    <row r="198" spans="2:16" s="23" customFormat="1">
      <c r="B198" s="37"/>
      <c r="D198"/>
      <c r="E198"/>
      <c r="F198"/>
      <c r="G198"/>
      <c r="H198"/>
      <c r="I198" s="4"/>
      <c r="J198"/>
      <c r="K198"/>
      <c r="L198"/>
      <c r="M198" s="4"/>
      <c r="N198"/>
      <c r="O198"/>
      <c r="P198"/>
    </row>
    <row r="199" spans="2:16" s="23" customFormat="1">
      <c r="B199" s="37"/>
      <c r="D199"/>
      <c r="E199"/>
      <c r="F199"/>
      <c r="G199"/>
      <c r="H199"/>
      <c r="I199" s="4"/>
      <c r="J199"/>
      <c r="K199"/>
      <c r="L199"/>
      <c r="M199" s="4"/>
      <c r="N199"/>
      <c r="O199"/>
      <c r="P199"/>
    </row>
    <row r="200" spans="2:16" s="23" customFormat="1">
      <c r="B200" s="37"/>
      <c r="D200"/>
      <c r="E200"/>
      <c r="F200"/>
      <c r="G200"/>
      <c r="H200"/>
      <c r="I200" s="4"/>
      <c r="J200"/>
      <c r="K200"/>
      <c r="L200"/>
      <c r="M200" s="4"/>
      <c r="N200"/>
      <c r="O200"/>
      <c r="P200"/>
    </row>
    <row r="201" spans="2:16" s="23" customFormat="1">
      <c r="B201" s="37"/>
      <c r="D201"/>
      <c r="E201"/>
      <c r="F201"/>
      <c r="G201"/>
      <c r="H201"/>
      <c r="I201" s="4"/>
      <c r="J201"/>
      <c r="K201"/>
      <c r="L201"/>
      <c r="M201" s="4"/>
      <c r="N201"/>
      <c r="O201"/>
      <c r="P201"/>
    </row>
    <row r="202" spans="2:16" s="23" customFormat="1">
      <c r="B202" s="37"/>
      <c r="D202"/>
      <c r="E202"/>
      <c r="F202"/>
      <c r="G202"/>
      <c r="H202"/>
      <c r="I202" s="4"/>
      <c r="J202"/>
      <c r="K202"/>
      <c r="L202"/>
      <c r="M202" s="4"/>
      <c r="N202"/>
      <c r="O202"/>
      <c r="P202"/>
    </row>
    <row r="203" spans="2:16" s="23" customFormat="1">
      <c r="B203" s="37"/>
      <c r="D203"/>
      <c r="E203"/>
      <c r="F203"/>
      <c r="G203"/>
      <c r="H203"/>
      <c r="I203" s="4"/>
      <c r="J203"/>
      <c r="K203"/>
      <c r="L203"/>
      <c r="M203" s="4"/>
      <c r="N203"/>
      <c r="O203"/>
      <c r="P203"/>
    </row>
    <row r="204" spans="2:16" s="23" customFormat="1">
      <c r="B204" s="37"/>
      <c r="D204"/>
      <c r="E204"/>
      <c r="F204"/>
      <c r="G204"/>
      <c r="H204"/>
      <c r="I204" s="4"/>
      <c r="J204"/>
      <c r="K204"/>
      <c r="L204"/>
      <c r="M204" s="4"/>
      <c r="N204"/>
      <c r="O204"/>
      <c r="P204"/>
    </row>
    <row r="205" spans="2:16" s="23" customFormat="1">
      <c r="B205" s="37"/>
      <c r="D205"/>
      <c r="E205"/>
      <c r="F205"/>
      <c r="G205"/>
      <c r="H205"/>
      <c r="I205" s="4"/>
      <c r="J205"/>
      <c r="K205"/>
      <c r="L205"/>
      <c r="M205" s="4"/>
      <c r="N205"/>
      <c r="O205"/>
      <c r="P205"/>
    </row>
    <row r="206" spans="2:16" s="23" customFormat="1">
      <c r="B206" s="37"/>
      <c r="D206"/>
      <c r="E206"/>
      <c r="F206"/>
      <c r="G206"/>
      <c r="H206"/>
      <c r="I206" s="4"/>
      <c r="J206"/>
      <c r="K206"/>
      <c r="L206"/>
      <c r="M206" s="4"/>
      <c r="N206"/>
      <c r="O206"/>
      <c r="P206"/>
    </row>
    <row r="207" spans="2:16" s="23" customFormat="1">
      <c r="B207" s="37"/>
      <c r="D207"/>
      <c r="E207"/>
      <c r="F207"/>
      <c r="G207"/>
      <c r="H207"/>
      <c r="I207" s="4"/>
      <c r="J207"/>
      <c r="K207"/>
      <c r="L207"/>
      <c r="M207" s="4"/>
      <c r="N207"/>
      <c r="O207"/>
      <c r="P207"/>
    </row>
    <row r="208" spans="2:16" s="23" customFormat="1">
      <c r="B208" s="37"/>
      <c r="D208"/>
      <c r="E208"/>
      <c r="F208"/>
      <c r="G208"/>
      <c r="H208"/>
      <c r="I208" s="4"/>
      <c r="J208"/>
      <c r="K208"/>
      <c r="L208"/>
      <c r="M208" s="4"/>
      <c r="N208"/>
      <c r="O208"/>
      <c r="P208"/>
    </row>
    <row r="209" spans="2:16" s="23" customFormat="1">
      <c r="B209" s="37"/>
      <c r="D209"/>
      <c r="E209"/>
      <c r="F209"/>
      <c r="G209"/>
      <c r="H209"/>
      <c r="I209" s="4"/>
      <c r="J209"/>
      <c r="K209"/>
      <c r="L209"/>
      <c r="M209" s="4"/>
      <c r="N209"/>
      <c r="O209"/>
      <c r="P209"/>
    </row>
    <row r="210" spans="2:16" s="23" customFormat="1">
      <c r="B210" s="37"/>
      <c r="D210"/>
      <c r="E210"/>
      <c r="F210"/>
      <c r="G210"/>
      <c r="H210"/>
      <c r="I210" s="4"/>
      <c r="J210"/>
      <c r="K210"/>
      <c r="L210"/>
      <c r="M210" s="4"/>
      <c r="N210"/>
      <c r="O210"/>
      <c r="P210"/>
    </row>
    <row r="211" spans="2:16" s="23" customFormat="1">
      <c r="B211" s="37"/>
      <c r="D211"/>
      <c r="E211"/>
      <c r="F211"/>
      <c r="G211"/>
      <c r="H211"/>
      <c r="I211" s="4"/>
      <c r="J211"/>
      <c r="K211"/>
      <c r="L211"/>
      <c r="M211" s="4"/>
      <c r="N211"/>
      <c r="O211"/>
      <c r="P211"/>
    </row>
    <row r="212" spans="2:16" s="23" customFormat="1">
      <c r="B212" s="37"/>
      <c r="D212"/>
      <c r="E212"/>
      <c r="F212"/>
      <c r="G212"/>
      <c r="H212"/>
      <c r="I212" s="4"/>
      <c r="J212"/>
      <c r="K212"/>
      <c r="L212"/>
      <c r="M212" s="4"/>
      <c r="N212"/>
      <c r="O212"/>
      <c r="P212"/>
    </row>
    <row r="213" spans="2:16" s="23" customFormat="1">
      <c r="B213" s="37"/>
      <c r="D213"/>
      <c r="E213"/>
      <c r="F213"/>
      <c r="G213"/>
      <c r="H213"/>
      <c r="I213" s="4"/>
      <c r="J213"/>
      <c r="K213"/>
      <c r="L213"/>
      <c r="M213" s="4"/>
      <c r="N213"/>
      <c r="O213"/>
      <c r="P213"/>
    </row>
    <row r="214" spans="2:16" s="23" customFormat="1">
      <c r="B214" s="37"/>
      <c r="D214"/>
      <c r="E214"/>
      <c r="F214"/>
      <c r="G214"/>
      <c r="H214"/>
      <c r="I214" s="4"/>
      <c r="J214"/>
      <c r="K214"/>
      <c r="L214"/>
      <c r="M214" s="4"/>
      <c r="N214"/>
      <c r="O214"/>
      <c r="P214"/>
    </row>
    <row r="215" spans="2:16" s="23" customFormat="1">
      <c r="B215" s="37"/>
      <c r="D215"/>
      <c r="E215"/>
      <c r="F215"/>
      <c r="G215"/>
      <c r="H215"/>
      <c r="I215" s="4"/>
      <c r="J215"/>
      <c r="K215"/>
      <c r="L215"/>
      <c r="M215" s="4"/>
      <c r="N215"/>
      <c r="O215"/>
      <c r="P215"/>
    </row>
    <row r="216" spans="2:16" s="23" customFormat="1">
      <c r="B216" s="37"/>
      <c r="D216"/>
      <c r="E216"/>
      <c r="F216"/>
      <c r="G216"/>
      <c r="H216"/>
      <c r="I216" s="4"/>
      <c r="J216"/>
      <c r="K216"/>
      <c r="L216"/>
      <c r="M216" s="4"/>
      <c r="N216"/>
      <c r="O216"/>
      <c r="P216"/>
    </row>
    <row r="217" spans="2:16" s="23" customFormat="1">
      <c r="B217" s="37"/>
      <c r="D217"/>
      <c r="E217"/>
      <c r="F217"/>
      <c r="G217"/>
      <c r="H217"/>
      <c r="I217" s="4"/>
      <c r="J217"/>
      <c r="K217"/>
      <c r="L217"/>
      <c r="M217" s="4"/>
      <c r="N217"/>
      <c r="O217"/>
      <c r="P217"/>
    </row>
    <row r="218" spans="2:16" s="23" customFormat="1">
      <c r="B218" s="37"/>
      <c r="D218"/>
      <c r="E218"/>
      <c r="F218"/>
      <c r="G218"/>
      <c r="H218"/>
      <c r="I218" s="4"/>
      <c r="J218"/>
      <c r="K218"/>
      <c r="L218"/>
      <c r="M218" s="4"/>
      <c r="N218"/>
      <c r="O218"/>
      <c r="P218"/>
    </row>
    <row r="219" spans="2:16" s="23" customFormat="1">
      <c r="B219" s="37"/>
      <c r="D219"/>
      <c r="E219"/>
      <c r="F219"/>
      <c r="G219"/>
      <c r="H219"/>
      <c r="I219" s="4"/>
      <c r="J219"/>
      <c r="K219"/>
      <c r="L219"/>
      <c r="M219" s="4"/>
      <c r="N219"/>
      <c r="O219"/>
      <c r="P219"/>
    </row>
    <row r="221" spans="2:16" s="23" customFormat="1">
      <c r="B221" s="37"/>
      <c r="D221"/>
      <c r="E221"/>
      <c r="F221"/>
      <c r="G221"/>
      <c r="H221"/>
      <c r="I221" s="4"/>
      <c r="J221"/>
      <c r="K221"/>
      <c r="L221"/>
      <c r="M221" s="4"/>
      <c r="N221"/>
      <c r="O221"/>
      <c r="P221"/>
    </row>
    <row r="238" spans="2:2">
      <c r="B238" s="37">
        <f ca="1">TODAY()</f>
        <v>41620</v>
      </c>
    </row>
  </sheetData>
  <mergeCells count="108">
    <mergeCell ref="D121:G121"/>
    <mergeCell ref="D122:G122"/>
    <mergeCell ref="D123:G123"/>
    <mergeCell ref="D127:G127"/>
    <mergeCell ref="D129:G129"/>
    <mergeCell ref="D26:G26"/>
    <mergeCell ref="D115:G115"/>
    <mergeCell ref="D116:G116"/>
    <mergeCell ref="D117:G117"/>
    <mergeCell ref="D118:G118"/>
    <mergeCell ref="D119:G119"/>
    <mergeCell ref="D120:G120"/>
    <mergeCell ref="D109:G109"/>
    <mergeCell ref="D110:G110"/>
    <mergeCell ref="D111:G111"/>
    <mergeCell ref="D112:G112"/>
    <mergeCell ref="D113:G113"/>
    <mergeCell ref="D114:G114"/>
    <mergeCell ref="D103:G103"/>
    <mergeCell ref="D104:G104"/>
    <mergeCell ref="D105:G105"/>
    <mergeCell ref="D106:G106"/>
    <mergeCell ref="D107:G107"/>
    <mergeCell ref="D108:G108"/>
    <mergeCell ref="D95:G95"/>
    <mergeCell ref="D96:G96"/>
    <mergeCell ref="D99:G99"/>
    <mergeCell ref="D100:G100"/>
    <mergeCell ref="D101:G101"/>
    <mergeCell ref="D102:G102"/>
    <mergeCell ref="D89:G89"/>
    <mergeCell ref="D90:G90"/>
    <mergeCell ref="D91:G91"/>
    <mergeCell ref="D92:G92"/>
    <mergeCell ref="D93:G93"/>
    <mergeCell ref="D94:G94"/>
    <mergeCell ref="D82:G82"/>
    <mergeCell ref="D84:G84"/>
    <mergeCell ref="D85:G85"/>
    <mergeCell ref="D86:G86"/>
    <mergeCell ref="D87:G87"/>
    <mergeCell ref="D88:G88"/>
    <mergeCell ref="D76:G76"/>
    <mergeCell ref="D77:G77"/>
    <mergeCell ref="D78:G78"/>
    <mergeCell ref="D79:G79"/>
    <mergeCell ref="D80:G80"/>
    <mergeCell ref="D81:G81"/>
    <mergeCell ref="D70:G70"/>
    <mergeCell ref="D71:G71"/>
    <mergeCell ref="D72:G72"/>
    <mergeCell ref="D73:G73"/>
    <mergeCell ref="D74:G74"/>
    <mergeCell ref="D75:G75"/>
    <mergeCell ref="D64:G64"/>
    <mergeCell ref="D65:G65"/>
    <mergeCell ref="D66:G66"/>
    <mergeCell ref="D67:G67"/>
    <mergeCell ref="D68:G68"/>
    <mergeCell ref="D69:G69"/>
    <mergeCell ref="D58:G58"/>
    <mergeCell ref="D59:G59"/>
    <mergeCell ref="D60:G60"/>
    <mergeCell ref="D61:G61"/>
    <mergeCell ref="D62:G62"/>
    <mergeCell ref="D63:G63"/>
    <mergeCell ref="D52:G52"/>
    <mergeCell ref="D53:G53"/>
    <mergeCell ref="D54:G54"/>
    <mergeCell ref="D55:G55"/>
    <mergeCell ref="D56:G56"/>
    <mergeCell ref="D57:G57"/>
    <mergeCell ref="D46:G46"/>
    <mergeCell ref="D47:G47"/>
    <mergeCell ref="D48:G48"/>
    <mergeCell ref="D49:G49"/>
    <mergeCell ref="D50:G50"/>
    <mergeCell ref="D51:G51"/>
    <mergeCell ref="D40:G40"/>
    <mergeCell ref="D41:G41"/>
    <mergeCell ref="D42:G42"/>
    <mergeCell ref="D43:G43"/>
    <mergeCell ref="D44:G44"/>
    <mergeCell ref="D45:G45"/>
    <mergeCell ref="D34:G34"/>
    <mergeCell ref="D35:G35"/>
    <mergeCell ref="D36:G36"/>
    <mergeCell ref="D37:G37"/>
    <mergeCell ref="D38:G38"/>
    <mergeCell ref="D39:G39"/>
    <mergeCell ref="D28:G28"/>
    <mergeCell ref="D29:G29"/>
    <mergeCell ref="D30:G30"/>
    <mergeCell ref="D31:G31"/>
    <mergeCell ref="D32:G32"/>
    <mergeCell ref="D33:G33"/>
    <mergeCell ref="D21:G21"/>
    <mergeCell ref="D22:G22"/>
    <mergeCell ref="D23:G23"/>
    <mergeCell ref="D24:G24"/>
    <mergeCell ref="D25:G25"/>
    <mergeCell ref="D27:G27"/>
    <mergeCell ref="B1:F1"/>
    <mergeCell ref="L3:O17"/>
    <mergeCell ref="B15:C15"/>
    <mergeCell ref="D18:G18"/>
    <mergeCell ref="D19:G19"/>
    <mergeCell ref="D20:G20"/>
  </mergeCells>
  <conditionalFormatting sqref="D18:G1048576">
    <cfRule type="containsText" dxfId="30" priority="4" stopIfTrue="1" operator="containsText" text="сбор">
      <formula>NOT(ISERROR(SEARCH("сбор",D18)))</formula>
    </cfRule>
    <cfRule type="containsText" dxfId="29" priority="5" stopIfTrue="1" operator="containsText" text="мойка">
      <formula>NOT(ISERROR(SEARCH("мойка",D18)))</formula>
    </cfRule>
    <cfRule type="containsText" dxfId="28" priority="6" stopIfTrue="1" operator="containsText" text="парковка">
      <formula>NOT(ISERROR(SEARCH("парковка",D18)))</formula>
    </cfRule>
    <cfRule type="containsText" dxfId="27" priority="7" stopIfTrue="1" operator="containsText" text="бензин">
      <formula>NOT(ISERROR(SEARCH("бензин",D18)))</formula>
    </cfRule>
  </conditionalFormatting>
  <conditionalFormatting sqref="A1:B16 C1:C14 B17 M1:O2 P1:XFD16 D1:K16 L1:L3">
    <cfRule type="cellIs" dxfId="26" priority="3" operator="equal">
      <formula>0</formula>
    </cfRule>
  </conditionalFormatting>
  <conditionalFormatting sqref="F17">
    <cfRule type="cellIs" dxfId="25" priority="2" operator="equal">
      <formula>0</formula>
    </cfRule>
  </conditionalFormatting>
  <conditionalFormatting sqref="E3:F8">
    <cfRule type="cellIs" dxfId="24" priority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моя машина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2013-12-12T18:24:25Z</dcterms:created>
  <dcterms:modified xsi:type="dcterms:W3CDTF">2013-12-12T18:44:24Z</dcterms:modified>
</cp:coreProperties>
</file>